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<sst xmlns="http://schemas.openxmlformats.org/spreadsheetml/2006/main" count="1721" uniqueCount="1572">
  <si>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</si>
  <si>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</si>
  <si>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</si>
  <si>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</si>
  <si>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</si>
  <si>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</si>
  <si>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</si>
  <si>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</si>
  <si>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</si>
  <si>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</si>
  <si>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</si>
  <si>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</si>
  <si>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</si>
  <si>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</si>
  <si>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</si>
  <si>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</si>
  <si>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</si>
  <si>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</si>
  <si>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</si>
  <si>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</si>
  <si>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</si>
  <si>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</si>
  <si>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</si>
  <si>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</si>
  <si>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</si>
  <si>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</si>
  <si>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</si>
  <si>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</si>
  <si>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</si>
  <si>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</si>
  <si>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</si>
  <si>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</si>
  <si>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</si>
  <si>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</si>
  <si>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</si>
  <si>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</si>
  <si>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</si>
  <si>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</si>
  <si>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</si>
  <si>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</si>
  <si>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</si>
  <si>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</si>
  <si>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</si>
  <si>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</si>
  <si>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</si>
  <si>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</si>
  <si>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</si>
  <si>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</si>
  <si>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</si>
  <si>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</si>
  <si>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</si>
  <si>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</si>
  <si>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</si>
  <si>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</si>
  <si>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</si>
  <si>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</si>
  <si>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</si>
  <si>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</si>
  <si>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</si>
  <si>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</si>
  <si>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</si>
  <si>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</si>
  <si>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</si>
  <si>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</si>
  <si>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</si>
  <si>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</si>
  <si>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</si>
  <si>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</si>
  <si>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</si>
  <si>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</si>
  <si>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</si>
  <si>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</si>
  <si>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</si>
  <si>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</si>
  <si>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</si>
  <si>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</si>
  <si>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</si>
  <si>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</si>
  <si>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</si>
  <si>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</si>
  <si>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</si>
  <si>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</si>
  <si>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</si>
  <si>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</si>
  <si>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</si>
  <si>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</si>
  <si>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</si>
  <si>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</si>
  <si>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</si>
  <si>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</si>
  <si>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</si>
  <si>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</si>
  <si>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</si>
  <si>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</si>
  <si>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</si>
  <si>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</si>
  <si>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</si>
  <si>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</si>
  <si>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</si>
  <si>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</si>
  <si>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</si>
  <si>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</si>
  <si>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</si>
  <si>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</si>
  <si>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</si>
  <si>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</si>
  <si>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</si>
  <si>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</si>
  <si>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</si>
  <si>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</si>
  <si>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</si>
  <si>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</si>
  <si>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</si>
  <si>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</si>
  <si>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</si>
  <si>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</si>
  <si>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</si>
  <si>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</si>
  <si>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</si>
  <si>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</si>
  <si>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</si>
  <si>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</si>
  <si>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</si>
  <si>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</si>
  <si>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</si>
  <si>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</si>
  <si>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</si>
  <si>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</si>
  <si>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</si>
  <si>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</si>
  <si>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</si>
  <si>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</si>
  <si>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</si>
  <si>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</si>
  <si>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</si>
  <si>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</si>
  <si>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</si>
  <si>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</si>
  <si>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</si>
  <si>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</si>
  <si>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</si>
  <si>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</si>
  <si>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</si>
  <si>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</si>
  <si>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</si>
  <si>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</si>
  <si>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</si>
  <si>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</si>
  <si>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</si>
  <si>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</si>
  <si>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</si>
  <si>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</si>
  <si>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</si>
  <si>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</si>
  <si>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</si>
  <si>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</si>
  <si>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</si>
  <si>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</si>
  <si>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</si>
  <si>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</si>
  <si>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</si>
  <si>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</si>
  <si>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</si>
  <si>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</si>
  <si>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</si>
  <si>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</si>
  <si>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</si>
  <si>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</si>
  <si>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</si>
  <si>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</si>
  <si>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</si>
  <si>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</si>
  <si>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</si>
  <si>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</si>
  <si>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</si>
  <si>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</si>
  <si>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</si>
  <si>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</si>
  <si>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</si>
  <si>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</si>
  <si>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</si>
  <si>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</si>
  <si>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</si>
  <si>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</si>
  <si>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</si>
  <si>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</si>
  <si>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</si>
  <si>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</si>
  <si>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</si>
  <si>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</si>
  <si>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</si>
  <si>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</si>
  <si>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</si>
  <si>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</si>
  <si>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</si>
  <si>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</si>
  <si>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</si>
  <si>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</si>
  <si>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</si>
  <si>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</si>
  <si>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</si>
  <si>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</si>
  <si>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</si>
  <si>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</si>
  <si>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</si>
  <si>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</si>
  <si>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</si>
  <si>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</si>
  <si>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</si>
  <si>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</si>
  <si>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</si>
  <si>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</si>
  <si>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</si>
  <si>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</si>
  <si>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</si>
  <si>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</si>
  <si>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</si>
  <si>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</si>
  <si>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</si>
  <si>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</si>
  <si>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</si>
  <si>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</si>
  <si>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</si>
  <si>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</si>
  <si>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</si>
  <si>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</si>
  <si>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</si>
  <si>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</si>
  <si>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</si>
  <si>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</si>
  <si>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</si>
  <si>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</si>
  <si>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</si>
  <si>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</si>
  <si>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</si>
  <si>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</si>
  <si>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</si>
  <si>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</si>
  <si>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</si>
  <si>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</si>
  <si>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</si>
  <si>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</si>
  <si>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</si>
  <si>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</si>
  <si>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</si>
  <si>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</si>
  <si>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</si>
  <si>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</si>
  <si>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</si>
  <si>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</si>
  <si>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</si>
  <si>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</si>
  <si>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</si>
  <si>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</si>
  <si>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</si>
  <si>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</si>
  <si>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</si>
  <si>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</si>
  <si>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</si>
  <si>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</si>
  <si>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</si>
  <si>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</si>
  <si>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</si>
  <si>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</si>
  <si>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</si>
  <si>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</si>
  <si>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</si>
  <si>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</si>
  <si>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</si>
  <si>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</si>
  <si>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</si>
  <si>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</si>
  <si>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</si>
  <si>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</si>
  <si>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</si>
  <si>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</si>
  <si>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</si>
  <si>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</si>
  <si>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</si>
  <si>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</si>
  <si>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</si>
  <si>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</si>
  <si>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</si>
  <si>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</si>
  <si>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</si>
  <si>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</si>
  <si>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</si>
  <si>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</si>
  <si>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</si>
  <si>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</si>
  <si>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</si>
  <si>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</si>
  <si>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</si>
  <si>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</si>
  <si>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</si>
  <si>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</si>
  <si>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</si>
  <si>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</si>
  <si>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</si>
  <si>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</si>
  <si>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</si>
  <si>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</si>
  <si>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</si>
  <si>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</si>
  <si>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</si>
  <si>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</si>
  <si>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</si>
  <si>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</si>
  <si>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</si>
  <si>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</si>
  <si>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</si>
  <si>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</si>
  <si>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</si>
  <si>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</si>
  <si>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</si>
  <si>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</si>
  <si>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</si>
  <si>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</si>
  <si>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</si>
  <si>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</si>
  <si>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</si>
  <si>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</si>
  <si>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</si>
  <si>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</si>
  <si>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</si>
  <si>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</si>
  <si>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</si>
  <si>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</si>
  <si>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</si>
  <si>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</si>
  <si>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</si>
  <si>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</si>
  <si>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</si>
  <si>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</si>
  <si>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</si>
  <si>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</si>
  <si>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</si>
  <si>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</si>
  <si>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</si>
  <si>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</si>
  <si>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</si>
  <si>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</si>
  <si>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</si>
  <si>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</si>
  <si>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</si>
  <si>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</si>
  <si>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</si>
  <si>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</si>
  <si>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</si>
  <si>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</si>
  <si>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</si>
  <si>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</si>
  <si>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</si>
  <si>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</si>
  <si>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</si>
  <si>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</si>
  <si>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</si>
  <si>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</si>
  <si>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</si>
  <si>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</si>
  <si>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</si>
  <si>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</si>
  <si>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</si>
  <si>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</si>
  <si>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</si>
  <si>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</si>
  <si>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</si>
  <si>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</si>
  <si>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</si>
  <si>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</si>
  <si>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</si>
  <si>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</si>
  <si>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</si>
  <si>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</si>
  <si>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</si>
  <si>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</si>
  <si>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</si>
  <si>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</si>
  <si>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</si>
  <si>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</si>
  <si>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</si>
  <si>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</si>
  <si>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</si>
  <si>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</si>
  <si>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</si>
  <si>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</si>
  <si>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</si>
  <si>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</si>
  <si>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</si>
  <si>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</si>
  <si>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</si>
  <si>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</si>
  <si>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</si>
  <si>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</si>
  <si>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</si>
  <si>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</si>
  <si>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</si>
  <si>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</si>
  <si>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</si>
  <si>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</si>
  <si>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</si>
  <si>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</si>
  <si>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</si>
  <si>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</si>
  <si>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</si>
  <si>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</si>
  <si>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</si>
  <si>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</si>
  <si>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</si>
  <si>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</si>
  <si>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</si>
  <si>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</si>
  <si>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</si>
  <si>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</si>
  <si>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</si>
  <si>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</si>
  <si>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</si>
  <si>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</si>
  <si>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</si>
  <si>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</si>
  <si>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</si>
  <si>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</si>
  <si>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</si>
  <si>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</si>
  <si>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</si>
  <si>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</si>
  <si>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</si>
  <si>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</si>
  <si>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</si>
  <si>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</si>
  <si>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</si>
  <si>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</si>
  <si>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</si>
  <si>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</si>
  <si>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</si>
  <si>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</si>
  <si>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</si>
  <si>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</si>
  <si>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</si>
  <si>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</si>
  <si>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</si>
  <si>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</si>
  <si>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</si>
  <si>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</si>
  <si>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</si>
  <si>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</si>
  <si>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</si>
  <si>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</si>
  <si>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</si>
  <si>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</si>
  <si>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</si>
  <si>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</si>
  <si>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</si>
  <si>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</si>
  <si>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</si>
  <si>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</si>
  <si>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</si>
  <si>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</si>
  <si>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</si>
  <si>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</si>
  <si>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</si>
  <si>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</si>
  <si>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</si>
  <si>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</si>
  <si>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</si>
  <si>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</si>
  <si>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</si>
  <si>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</si>
  <si>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</si>
  <si>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</si>
  <si>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</si>
  <si>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</si>
  <si>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</si>
  <si>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</si>
  <si>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</si>
  <si>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</si>
  <si>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</si>
  <si>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</si>
  <si>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</si>
  <si>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</si>
  <si>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</si>
  <si>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</si>
  <si>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</si>
  <si>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</si>
  <si>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</si>
  <si>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</si>
  <si>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</si>
  <si>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</si>
  <si>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</si>
  <si>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</si>
  <si>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</si>
  <si>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</si>
  <si>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</si>
  <si>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</si>
  <si>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</si>
  <si>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</si>
  <si>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</si>
  <si>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</si>
  <si>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</si>
  <si>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</si>
  <si>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</si>
  <si>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</si>
  <si>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</si>
  <si>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</si>
  <si>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</si>
  <si>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</si>
  <si>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</si>
  <si>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</si>
  <si>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</si>
  <si>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</si>
  <si>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</si>
  <si>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</si>
  <si>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</si>
  <si>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</si>
  <si>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</si>
  <si>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</si>
  <si>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</si>
  <si>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</si>
  <si>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</si>
  <si>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</si>
  <si>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</si>
  <si>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</si>
  <si>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</si>
  <si>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</si>
  <si>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</si>
  <si>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</si>
  <si>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</si>
  <si>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</si>
  <si>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</si>
  <si>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</si>
  <si>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</si>
  <si>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</si>
  <si>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</si>
  <si>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</si>
  <si>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</si>
  <si>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</si>
  <si>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</si>
  <si>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</si>
  <si>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</si>
  <si>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</si>
  <si>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</si>
  <si>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</si>
  <si>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</si>
  <si>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</si>
  <si>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</si>
  <si>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</si>
  <si>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</si>
  <si>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</si>
  <si>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</si>
  <si>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</si>
  <si>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</si>
  <si>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</si>
  <si>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</si>
  <si>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</si>
  <si>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</si>
  <si>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</si>
  <si>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</si>
  <si>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</si>
  <si>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</si>
  <si>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</si>
  <si>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</si>
  <si>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</si>
  <si>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</si>
  <si>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</si>
  <si>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</si>
  <si>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</si>
  <si>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</si>
  <si>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</si>
  <si>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</si>
  <si>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</si>
  <si>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</si>
  <si>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</si>
  <si>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</si>
  <si>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</si>
  <si>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</si>
  <si>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</si>
  <si>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</si>
  <si>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</si>
  <si>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</si>
  <si>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</si>
  <si>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</si>
  <si>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</si>
  <si>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</si>
  <si>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</si>
  <si>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</si>
  <si>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</si>
  <si>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</si>
  <si>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</si>
  <si>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</si>
  <si>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</si>
  <si>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</si>
  <si>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</si>
  <si>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</si>
  <si>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</si>
  <si>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</si>
  <si>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</si>
  <si>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</si>
  <si>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</si>
  <si>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</si>
  <si>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</si>
  <si>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</si>
  <si>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</si>
  <si>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</si>
  <si>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</si>
  <si>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</si>
  <si>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</si>
  <si>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</si>
  <si>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</si>
  <si>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</si>
  <si>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</si>
  <si>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</si>
  <si>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</si>
  <si>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</si>
  <si>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</si>
  <si>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</si>
  <si>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</si>
  <si>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</si>
  <si>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</si>
  <si>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</si>
  <si>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</si>
  <si>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</si>
  <si>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</si>
  <si>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</si>
  <si>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</si>
  <si>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</si>
  <si>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</si>
  <si>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</si>
  <si>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</si>
  <si>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</si>
  <si>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</si>
  <si>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</si>
  <si>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</si>
  <si>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</si>
  <si>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</si>
  <si>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</si>
  <si>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</si>
  <si>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</si>
  <si>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</si>
  <si>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</si>
  <si>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</si>
  <si>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</si>
  <si>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</si>
  <si>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</si>
  <si>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</si>
  <si>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</si>
  <si>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</si>
  <si>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</si>
  <si>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</si>
  <si>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</si>
  <si>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</si>
  <si>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</si>
  <si>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</si>
  <si>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</si>
  <si>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</si>
  <si>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</si>
  <si>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</si>
  <si>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</si>
  <si>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</si>
  <si>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</si>
  <si>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</si>
  <si>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</si>
  <si>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</si>
  <si>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</si>
  <si>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</si>
  <si>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</si>
  <si>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</si>
  <si>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</si>
  <si>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</si>
  <si>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</si>
  <si>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</si>
  <si>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</si>
  <si>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</si>
  <si>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</si>
  <si>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</si>
  <si>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</si>
  <si>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</si>
  <si>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</si>
  <si>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</si>
  <si>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</si>
  <si>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</si>
  <si>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</si>
  <si>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</si>
  <si>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</si>
  <si>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</si>
  <si>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</si>
  <si>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</si>
  <si>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</si>
  <si>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</si>
  <si>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</si>
  <si>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</si>
  <si>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</si>
  <si>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</si>
  <si>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</si>
  <si>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</si>
  <si>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</si>
  <si>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</si>
  <si>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</si>
  <si>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</si>
  <si>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</si>
  <si>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</si>
  <si>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</si>
  <si>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</si>
  <si>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</si>
  <si>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</si>
  <si>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</si>
  <si>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</si>
  <si>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</si>
  <si>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</si>
  <si>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</si>
  <si>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</si>
  <si>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</si>
  <si>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</si>
  <si>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</si>
  <si>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</si>
  <si>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</si>
  <si>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</si>
  <si>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</si>
  <si>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</si>
  <si>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</si>
  <si>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</si>
  <si>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</si>
  <si>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</si>
  <si>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</si>
  <si>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</si>
  <si>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</si>
  <si>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</si>
  <si>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</si>
  <si>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</si>
  <si>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</si>
  <si>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</si>
  <si>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</si>
  <si>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</si>
  <si>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</si>
  <si>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</si>
  <si>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</si>
  <si>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</si>
  <si>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</si>
  <si>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</si>
  <si>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</si>
  <si>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</si>
  <si>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</si>
  <si>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</si>
  <si>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</si>
  <si>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</si>
  <si>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</si>
  <si>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</si>
  <si>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</si>
  <si>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</si>
  <si>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</si>
  <si>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</si>
  <si>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</si>
  <si>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</si>
  <si>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</si>
  <si>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</si>
  <si>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</si>
  <si>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</si>
  <si>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</si>
  <si>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</si>
  <si>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</si>
  <si>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</si>
  <si>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</si>
  <si>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</si>
  <si>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</si>
  <si>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</si>
  <si>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</si>
  <si>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</si>
  <si>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</si>
  <si>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</si>
  <si>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</si>
  <si>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</si>
  <si>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</si>
  <si>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</si>
  <si>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</si>
  <si>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</si>
  <si>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</si>
  <si>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</si>
  <si>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</si>
  <si>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</si>
  <si>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</si>
  <si>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</si>
  <si>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</si>
  <si>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</si>
  <si>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</si>
  <si>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</si>
  <si>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</si>
  <si>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</si>
  <si>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</si>
  <si>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</si>
  <si>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</si>
  <si>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</si>
  <si>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</si>
  <si>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</si>
  <si>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</si>
  <si>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</si>
  <si>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</si>
  <si>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</si>
  <si>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</si>
  <si>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</si>
  <si>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</si>
  <si>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</si>
  <si>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</si>
  <si>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</si>
  <si>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</si>
  <si>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</si>
  <si>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</si>
  <si>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</si>
  <si>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</si>
  <si>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</si>
  <si>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</si>
  <si>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</si>
  <si>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</si>
  <si>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</si>
  <si>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</si>
  <si>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</si>
  <si>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</si>
  <si>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</si>
  <si>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</si>
  <si>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</si>
  <si>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</si>
  <si>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</si>
  <si>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</si>
  <si>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</si>
  <si>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</si>
  <si>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</si>
  <si>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</si>
  <si>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</si>
  <si>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</si>
  <si>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</si>
  <si>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</si>
  <si>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</si>
  <si>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</si>
  <si>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</si>
  <si>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</si>
  <si>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</si>
  <si>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</si>
  <si>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</si>
  <si>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</si>
  <si>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</si>
  <si>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</si>
  <si>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</si>
  <si>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</si>
  <si>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</si>
  <si>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</si>
  <si>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</si>
  <si>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</si>
  <si>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</si>
  <si>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</si>
  <si>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</si>
  <si>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</si>
  <si>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</si>
  <si>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</si>
  <si>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</si>
  <si>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</si>
  <si>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</si>
  <si>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</si>
  <si>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</si>
  <si>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</si>
  <si>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</si>
  <si>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</si>
  <si>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</si>
  <si>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</si>
  <si>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</si>
  <si>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</si>
  <si>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</si>
  <si>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</si>
  <si>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</si>
  <si>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</si>
  <si>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</si>
  <si>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</si>
  <si>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</si>
  <si>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</si>
  <si>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</si>
  <si>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</si>
  <si>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</si>
  <si>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</si>
  <si>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</si>
  <si>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</si>
  <si>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</si>
  <si>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</si>
  <si>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</si>
  <si>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</si>
  <si>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</si>
  <si>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</si>
  <si>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</si>
  <si>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</si>
  <si>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</si>
  <si>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</si>
  <si>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</si>
  <si>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</si>
  <si>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</si>
  <si>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</si>
  <si>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</si>
  <si>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</si>
  <si>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</si>
  <si>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</si>
  <si>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</si>
  <si>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</si>
  <si>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</si>
  <si>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</si>
  <si>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</si>
  <si>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</si>
  <si>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</si>
  <si>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</si>
  <si>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</si>
  <si>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</si>
  <si>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</si>
  <si>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</si>
  <si>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</si>
  <si>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</si>
  <si>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</si>
  <si>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</si>
  <si>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</si>
  <si>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</si>
  <si>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</si>
  <si>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</si>
  <si>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</si>
  <si>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</si>
  <si>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</si>
  <si>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</si>
  <si>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</si>
  <si>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</si>
  <si>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</si>
  <si>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</si>
  <si>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</si>
  <si>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</si>
  <si>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</si>
  <si>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</si>
  <si>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</si>
  <si>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</si>
  <si>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</si>
  <si>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</si>
  <si>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</si>
  <si>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</si>
  <si>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</si>
  <si>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</si>
  <si>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</si>
  <si>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</si>
  <si>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</si>
  <si>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</si>
  <si>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</si>
  <si>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</si>
  <si>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</si>
  <si>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</si>
  <si>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</si>
  <si>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</si>
  <si>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</si>
  <si>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</si>
  <si>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</si>
  <si>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</si>
  <si>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</si>
  <si>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</si>
  <si>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</si>
  <si>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</si>
  <si>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</si>
  <si>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</si>
  <si>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</si>
  <si>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</si>
  <si>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</si>
  <si>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</si>
  <si>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</si>
  <si>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</si>
  <si>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</si>
  <si>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</si>
  <si>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</si>
  <si>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</si>
  <si>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</si>
  <si>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</si>
  <si>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</si>
  <si>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</si>
  <si>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</si>
  <si>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</si>
  <si>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</si>
  <si>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</si>
  <si>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</si>
  <si>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</si>
  <si>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</si>
  <si>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</si>
  <si>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</si>
  <si>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</si>
  <si>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</si>
  <si>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</si>
  <si>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</si>
  <si>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</si>
  <si>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</si>
  <si>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</si>
  <si>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</si>
  <si>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</si>
  <si>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</si>
  <si>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</si>
  <si>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</si>
  <si>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</si>
  <si>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</si>
  <si>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</si>
  <si>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</si>
  <si>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</si>
  <si>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</si>
  <si>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</si>
  <si>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</si>
  <si>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</si>
  <si>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</si>
  <si>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</si>
  <si>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</si>
  <si>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</si>
  <si>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</si>
  <si>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</si>
  <si>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</si>
  <si>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</si>
  <si>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</si>
  <si>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</si>
  <si>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</si>
  <si>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</si>
  <si>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</si>
  <si>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</si>
  <si>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</si>
  <si>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</si>
  <si>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</si>
  <si>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</si>
  <si>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</si>
  <si>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</si>
  <si>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</si>
  <si>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</si>
  <si>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</si>
  <si>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</si>
  <si>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</si>
  <si>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</si>
  <si>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</si>
  <si>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</si>
  <si>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</si>
  <si>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</si>
  <si>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</si>
  <si>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</si>
  <si>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</si>
  <si>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</si>
  <si>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</si>
  <si>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</si>
  <si>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</si>
  <si>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</si>
  <si>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</si>
  <si>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</si>
  <si>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</si>
  <si>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</si>
  <si>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</si>
  <si>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</si>
  <si>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</si>
  <si>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</si>
  <si>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</si>
  <si>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</si>
  <si>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</si>
  <si>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</si>
  <si>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</si>
  <si>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</si>
  <si>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</si>
  <si>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</si>
  <si>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</si>
  <si>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</si>
  <si>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</si>
  <si>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</si>
  <si>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</si>
  <si>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</si>
  <si>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</si>
  <si>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</si>
  <si>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</si>
  <si>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</si>
  <si>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</si>
  <si>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</si>
  <si>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</si>
  <si>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</si>
  <si>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</si>
  <si>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</si>
  <si>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</si>
  <si>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</si>
  <si>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</si>
  <si>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</si>
  <si>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</si>
  <si>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</si>
  <si>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</si>
  <si>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</si>
  <si>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</si>
  <si>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</si>
  <si>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</si>
  <si>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</si>
  <si>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</si>
  <si>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</si>
  <si>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</si>
  <si>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</si>
  <si>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</si>
  <si>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</si>
  <si>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</si>
  <si>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</si>
  <si>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</si>
  <si>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</si>
  <si>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</si>
  <si>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</si>
  <si>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</si>
  <si>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</si>
  <si>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</si>
  <si>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</si>
  <si>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</si>
  <si>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</si>
  <si>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</si>
  <si>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</si>
  <si>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</si>
  <si>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</si>
  <si>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</si>
  <si>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</si>
  <si>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</si>
  <si>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</si>
  <si>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</si>
  <si>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</si>
  <si>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</si>
  <si>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</si>
  <si>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</si>
  <si>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</si>
  <si>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</si>
  <si>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</si>
  <si>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</si>
  <si>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</si>
  <si>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</si>
  <si>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</si>
  <si>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</si>
  <si>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</si>
  <si>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</si>
  <si>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</si>
  <si>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</si>
  <si>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</si>
  <si>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</si>
  <si>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</si>
  <si>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</si>
  <si>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</si>
  <si>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</si>
  <si>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</si>
  <si>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</si>
  <si>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</si>
  <si>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</si>
  <si>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</si>
  <si>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</si>
  <si>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</si>
  <si>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</si>
  <si>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</si>
  <si>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</si>
  <si>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</si>
  <si>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</si>
  <si>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</si>
  <si>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</si>
  <si>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</si>
  <si>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</si>
  <si>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</si>
  <si>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</si>
  <si>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</si>
  <si>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</si>
  <si>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</si>
  <si>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</si>
  <si>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</si>
  <si>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</si>
  <si>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</si>
  <si>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</si>
  <si>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</si>
  <si>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</si>
  <si>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</si>
  <si>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</si>
  <si>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</si>
  <si>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</si>
  <si>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</si>
  <si>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</si>
  <si>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</si>
  <si>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</si>
  <si>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</si>
  <si>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</si>
  <si>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</si>
  <si>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</si>
  <si>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</si>
  <si>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</si>
  <si>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</si>
  <si>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</si>
  <si>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</si>
  <si>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</si>
  <si>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</si>
  <si>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</si>
  <si>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</si>
  <si>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</si>
  <si>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</si>
  <si>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</si>
  <si>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</si>
  <si>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</si>
  <si>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</si>
  <si>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</si>
  <si>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</si>
  <si>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</si>
  <si>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</si>
  <si>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</si>
  <si>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</si>
  <si>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</si>
  <si>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</si>
  <si>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</si>
  <si>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</si>
  <si>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</si>
  <si>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</si>
  <si>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</si>
  <si>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</si>
  <si>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</si>
  <si>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</si>
  <si>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</si>
  <si>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</si>
  <si>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</si>
  <si>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</si>
  <si>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</si>
  <si>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</si>
  <si>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</si>
  <si>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</si>
  <si>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</si>
  <si>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</si>
  <si>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</si>
  <si>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</si>
  <si>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</si>
  <si>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</si>
  <si>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</si>
  <si>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</si>
  <si>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</si>
  <si>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</si>
  <si>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</si>
  <si>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</si>
  <si>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</si>
  <si>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</si>
  <si>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</si>
  <si>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</si>
  <si>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</si>
  <si>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</si>
  <si>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</si>
  <si>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</si>
  <si>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</si>
  <si>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</si>
  <si>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</si>
  <si>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</si>
  <si>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</si>
  <si>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</si>
  <si>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</si>
  <si>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</si>
  <si>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</si>
  <si>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</si>
  <si>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</si>
  <si>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</si>
  <si>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</si>
  <si>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</si>
  <si>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</si>
  <si>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</si>
  <si>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</si>
  <si>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</si>
  <si>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</si>
  <si>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</si>
  <si>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</si>
  <si>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</si>
  <si>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</si>
  <si>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</si>
  <si>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</si>
  <si>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</si>
  <si>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</si>
  <si>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</si>
  <si>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</si>
  <si>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</si>
  <si>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</si>
  <si>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</si>
  <si>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</si>
  <si>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</si>
  <si>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</si>
  <si>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</si>
  <si>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</si>
  <si>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</si>
  <si>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</si>
  <si>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</si>
  <si>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</si>
  <si>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</si>
  <si>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</si>
  <si>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</si>
  <si>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</si>
  <si>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</si>
  <si>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</si>
  <si>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</si>
  <si>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</si>
  <si>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</si>
  <si>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</si>
  <si>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</si>
  <si>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</si>
  <si>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</si>
  <si>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</si>
  <si>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</si>
  <si>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</si>
  <si>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</si>
  <si>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</si>
  <si>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</si>
  <si>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</si>
  <si>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</si>
  <si>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</si>
  <si>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</si>
  <si>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</si>
  <si>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</si>
  <si>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</si>
  <si>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</si>
  <si>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</si>
  <si>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</si>
  <si>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</si>
  <si>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</si>
  <si>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</si>
  <si>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</si>
  <si>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</si>
  <si>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</si>
  <si>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</si>
  <si>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</si>
  <si>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</si>
  <si>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</si>
  <si>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</si>
  <si>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</si>
  <si>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</si>
  <si>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</si>
  <si>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</si>
  <si>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</si>
  <si>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</si>
  <si>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</si>
  <si>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</si>
  <si>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</si>
  <si>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</si>
  <si>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</si>
  <si>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</si>
  <si>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</si>
  <si>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</si>
  <si>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</si>
  <si>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</si>
  <si>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</si>
  <si>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</si>
  <si>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</si>
  <si>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</si>
  <si>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</si>
  <si>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</si>
  <si>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</si>
  <si>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</si>
  <si>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</si>
  <si>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</si>
  <si>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</si>
  <si>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</si>
  <si>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</si>
  <si>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</si>
  <si>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</si>
  <si>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</si>
  <si>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</si>
  <si>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</si>
  <si>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</si>
  <si>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</si>
  <si>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</si>
  <si>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</si>
  <si>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</si>
  <si>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</si>
  <si>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</si>
  <si>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</si>
  <si>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</si>
  <si>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</si>
  <si>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</si>
  <si>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</si>
  <si>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</si>
  <si>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</si>
  <si>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</si>
  <si>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</si>
  <si>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</si>
  <si>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</si>
  <si>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</si>
  <si>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</si>
  <si>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</si>
  <si>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</si>
  <si>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</si>
  <si>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</si>
  <si>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</si>
  <si>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</si>
  <si>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</si>
  <si>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</si>
  <si>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</si>
  <si>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</si>
  <si>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</si>
  <si>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</si>
  <si>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</si>
  <si>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</si>
  <si>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</si>
  <si>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</si>
  <si>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</si>
  <si>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</si>
  <si>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</si>
  <si>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</si>
  <si>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</si>
  <si>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</si>
  <si>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</si>
  <si>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</si>
  <si>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</si>
  <si>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</si>
  <si>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</si>
  <si>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</si>
  <si>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</si>
  <si>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</si>
  <si>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</si>
  <si>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</si>
  <si>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</si>
  <si>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</si>
  <si>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</si>
  <si>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</si>
  <si>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</si>
  <si>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</si>
  <si>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</si>
  <si>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</si>
  <si>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</si>
  <si>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</si>
  <si>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</si>
  <si>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</si>
  <si>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</si>
  <si>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</si>
  <si>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</si>
  <si>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</si>
  <si>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</si>
  <si>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</si>
  <si>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</si>
  <si>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</si>
  <si>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</si>
  <si>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</si>
  <si>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</si>
  <si>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</si>
  <si>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</si>
  <si>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</si>
  <si>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</si>
  <si>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</si>
  <si>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</si>
  <si>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</si>
  <si>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</si>
  <si>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</si>
  <si>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</si>
  <si>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</si>
  <si>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</si>
  <si>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</si>
  <si>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</si>
  <si>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</si>
  <si>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</si>
  <si>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</si>
  <si>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</si>
  <si>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</si>
  <si>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</si>
  <si>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</si>
  <si>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</si>
  <si>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</si>
  <si>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</si>
  <si>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</si>
  <si>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</si>
  <si>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</si>
  <si>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</si>
  <si>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</si>
  <si>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</si>
  <si>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</si>
  <si>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</si>
  <si>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</si>
  <si>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</si>
  <si>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</si>
  <si>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</si>
  <si>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</si>
  <si>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</si>
  <si>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</si>
  <si>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</si>
  <si>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</si>
  <si>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</si>
  <si>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</si>
  <si>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</si>
  <si>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</si>
  <si>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</si>
  <si>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</si>
  <si>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</si>
  <si>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</si>
  <si>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</si>
  <si>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</si>
  <si>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</si>
  <si>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</si>
  <si>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</si>
  <si>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</si>
  <si>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</si>
  <si>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</si>
  <si>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</si>
  <si>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</si>
  <si>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</si>
  <si>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</si>
  <si>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</si>
  <si>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</si>
  <si>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</si>
  <si>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</si>
  <si>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</si>
  <si>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</si>
  <si>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</si>
  <si>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</si>
  <si>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</si>
  <si>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</si>
  <si>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</si>
  <si>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</si>
  <si>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</si>
  <si>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</si>
  <si>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</si>
  <si>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</si>
  <si>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</si>
  <si>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</si>
  <si>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</si>
  <si>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</si>
  <si>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</si>
  <si>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</si>
  <si>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</si>
  <si>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</si>
  <si>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</si>
  <si>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</si>
  <si>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</si>
  <si>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</si>
  <si>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</si>
  <si>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</si>
  <si>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</si>
  <si>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</si>
  <si>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</si>
  <si>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</si>
  <si>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</si>
  <si>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</si>
  <si>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</si>
  <si>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</si>
  <si>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</si>
  <si>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</si>
  <si>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</si>
  <si>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</si>
  <si>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</si>
  <si>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</si>
  <si>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</si>
  <si>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</si>
  <si>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</si>
  <si>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</si>
  <si>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</si>
  <si>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</si>
  <si>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</si>
  <si>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</si>
  <si>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</si>
  <si>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</si>
  <si>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</si>
  <si>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</si>
  <si>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</si>
  <si>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</si>
  <si>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</si>
  <si>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</si>
  <si>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</si>
  <si>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</si>
  <si>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</si>
  <si>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</si>
  <si>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</si>
  <si>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</si>
  <si>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</si>
  <si>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</si>
  <si>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</si>
  <si>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</si>
  <si>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</si>
  <si>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</si>
  <si>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</si>
  <si>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</si>
  <si>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</si>
  <si>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</si>
  <si>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</si>
  <si>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</si>
  <si>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</si>
  <si>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</si>
  <si>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</si>
  <si>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</si>
  <si>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</si>
  <si>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</si>
  <si>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</si>
  <si>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34108453</t>
  </si>
  <si>
    <t>русский</t>
  </si>
  <si>
    <t>директор школы</t>
  </si>
  <si>
    <t>8 (86353)79-2-36</t>
  </si>
  <si>
    <t>Шумкова Т.А.</t>
  </si>
  <si>
    <t xml:space="preserve"> МБОУ "Терновская ООШ"</t>
  </si>
  <si>
    <t>346281, Ростовская обл., Шолоховский р-н, х. Терновской, ул. Школьная,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</si>
</sst>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33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8" t="s">
        <v>1467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20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6" t="s">
        <v>1448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01" t="s">
        <v>310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3"/>
    </row>
    <row r="15" ht="15" customHeight="1" thickBot="1"/>
    <row r="16" spans="8:76" ht="15" customHeight="1" thickBot="1">
      <c r="H16" s="186" t="s">
        <v>499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8"/>
    </row>
    <row r="17" ht="19.5" customHeight="1" thickBot="1"/>
    <row r="18" spans="11:73" ht="15" customHeight="1">
      <c r="K18" s="204" t="s">
        <v>316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205"/>
    </row>
    <row r="19" spans="11:73" ht="15" customHeight="1">
      <c r="K19" s="209" t="s">
        <v>317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10"/>
    </row>
    <row r="20" spans="11:73" ht="15" customHeight="1">
      <c r="K20" s="174" t="s">
        <v>1458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206">
        <v>2014</v>
      </c>
      <c r="AN20" s="206"/>
      <c r="AO20" s="206"/>
      <c r="AP20" s="64" t="s">
        <v>1460</v>
      </c>
      <c r="AQ20" s="207">
        <f>Year+1</f>
        <v>2015</v>
      </c>
      <c r="AR20" s="207"/>
      <c r="AS20" s="207"/>
      <c r="AT20" s="190" t="s">
        <v>1459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208"/>
    </row>
    <row r="21" spans="11:73" ht="15" customHeight="1" thickBot="1">
      <c r="K21" s="171" t="s">
        <v>315</v>
      </c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</row>
    <row r="22" ht="19.5" customHeight="1" thickBot="1"/>
    <row r="23" spans="1:84" ht="15" thickBot="1">
      <c r="A23" s="195" t="s">
        <v>311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7"/>
      <c r="AY23" s="186" t="s">
        <v>312</v>
      </c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8"/>
      <c r="BQ23" s="176" t="s">
        <v>1452</v>
      </c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8"/>
      <c r="CD23" s="69"/>
      <c r="CE23" s="69"/>
      <c r="CF23" s="28"/>
    </row>
    <row r="24" spans="1:84" ht="15">
      <c r="A24" s="189" t="s">
        <v>337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183" t="s">
        <v>314</v>
      </c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5"/>
      <c r="BO24" s="179" t="s">
        <v>23</v>
      </c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44"/>
    </row>
    <row r="25" spans="1:84" ht="39.75" customHeight="1">
      <c r="A25" s="192" t="s">
        <v>529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44"/>
    </row>
    <row r="26" spans="1:84" ht="39.75" customHeight="1" thickBo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44"/>
    </row>
    <row r="27" spans="1:84" ht="15.75" thickBo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3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6" t="s">
        <v>313</v>
      </c>
      <c r="BT27" s="187"/>
      <c r="BU27" s="187"/>
      <c r="BV27" s="187"/>
      <c r="BW27" s="187"/>
      <c r="BX27" s="187"/>
      <c r="BY27" s="187"/>
      <c r="BZ27" s="187"/>
      <c r="CA27" s="18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25" t="s">
        <v>1449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3" t="s">
        <v>1570</v>
      </c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4"/>
    </row>
    <row r="30" spans="1:84" ht="15" thickBot="1">
      <c r="A30" s="225" t="s">
        <v>1450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227"/>
      <c r="S30" s="227"/>
      <c r="T30" s="227"/>
      <c r="U30" s="227"/>
      <c r="V30" s="227"/>
      <c r="W30" s="227"/>
      <c r="X30" s="221" t="s">
        <v>1571</v>
      </c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</row>
    <row r="31" spans="1:84" ht="13.5" thickBot="1">
      <c r="A31" s="231" t="s">
        <v>1451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32"/>
      <c r="Q31" s="233" t="s">
        <v>1457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5"/>
    </row>
    <row r="32" spans="1:84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31" t="s">
        <v>1468</v>
      </c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36" t="s">
        <v>1469</v>
      </c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</row>
    <row r="33" spans="1:8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24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24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4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24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4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41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4" ht="13.5" thickBot="1">
      <c r="A37" s="214">
        <v>1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>
        <v>2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>
        <v>3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>
        <v>4</v>
      </c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>
        <v>5</v>
      </c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</row>
    <row r="38" spans="1:87" s="78" customFormat="1" ht="13.5" thickBot="1">
      <c r="A38" s="215">
        <v>609535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7"/>
      <c r="Q38" s="211" t="s">
        <v>1565</v>
      </c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8"/>
      <c r="AH38" s="211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8"/>
      <c r="AY38" s="211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8"/>
      <c r="BP38" s="211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3"/>
      <c r="CG38" s="13"/>
      <c r="CH38" s="13"/>
      <c r="CI38" s="13"/>
    </row>
  </sheetData>
  <sheetProtection password="E2BC" sheet="1" objects="1" scenarios="1" selectLockedCells="1"/>
  <mergeCells count="41"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30:CF30"/>
    <mergeCell ref="BS27:CA27"/>
    <mergeCell ref="X29:CF29"/>
    <mergeCell ref="BP37:CF37"/>
    <mergeCell ref="BP38:CF38"/>
    <mergeCell ref="A37:P37"/>
    <mergeCell ref="Q37:AG37"/>
    <mergeCell ref="AH37:AX37"/>
    <mergeCell ref="A38:P38"/>
    <mergeCell ref="Q38:AG38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1498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8" t="s">
        <v>1356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ht="12.75">
      <c r="A18" s="250" t="s">
        <v>344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0" t="s">
        <v>344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58" sqref="P58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1488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695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9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367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7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24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24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49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44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4200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1730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7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0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5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4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8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O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0" t="s">
        <v>1495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20" ht="13.5" customHeight="1">
      <c r="A18" s="245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1496</v>
      </c>
      <c r="P18" s="263" t="s">
        <v>1489</v>
      </c>
      <c r="Q18" s="280"/>
      <c r="R18" s="244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11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15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15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</v>
      </c>
      <c r="Q27" s="36">
        <v>0</v>
      </c>
      <c r="R27" s="36">
        <v>41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27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36" sqref="P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</v>
      </c>
      <c r="Q21" s="36">
        <v>1</v>
      </c>
      <c r="R21" s="36">
        <v>0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</v>
      </c>
      <c r="Q22" s="36">
        <v>1</v>
      </c>
      <c r="R22" s="36">
        <v>0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>
        <v>0</v>
      </c>
      <c r="R27" s="36">
        <v>0</v>
      </c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/>
      <c r="R30" s="36">
        <v>0</v>
      </c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AE24" sqref="AE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0" t="s">
        <v>1495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</row>
    <row r="18" spans="1:32" s="7" customFormat="1" ht="13.5" customHeight="1">
      <c r="A18" s="245" t="s">
        <v>1426</v>
      </c>
      <c r="B18" s="244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1427</v>
      </c>
      <c r="Q18" s="244"/>
      <c r="R18" s="244" t="s">
        <v>1428</v>
      </c>
      <c r="S18" s="244"/>
      <c r="T18" s="244" t="s">
        <v>1429</v>
      </c>
      <c r="U18" s="244"/>
      <c r="V18" s="263" t="s">
        <v>1378</v>
      </c>
      <c r="W18" s="264"/>
      <c r="X18" s="244" t="s">
        <v>1379</v>
      </c>
      <c r="Y18" s="244"/>
      <c r="Z18" s="244" t="s">
        <v>1380</v>
      </c>
      <c r="AA18" s="244"/>
      <c r="AB18" s="244" t="s">
        <v>1381</v>
      </c>
      <c r="AC18" s="244"/>
      <c r="AD18" s="263" t="s">
        <v>1430</v>
      </c>
      <c r="AE18" s="264"/>
      <c r="AF18" s="1"/>
    </row>
    <row r="19" spans="1:32" s="7" customFormat="1" ht="39.75" customHeight="1">
      <c r="A19" s="231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19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23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42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O16">
      <selection activeCell="P22" sqref="P22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0" t="s">
        <v>1463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59"/>
    </row>
    <row r="18" spans="1:24" ht="27.75" customHeight="1">
      <c r="A18" s="245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1386</v>
      </c>
      <c r="Q18" s="281"/>
      <c r="R18" s="281"/>
      <c r="S18" s="281"/>
      <c r="T18" s="244" t="s">
        <v>1387</v>
      </c>
      <c r="U18" s="281"/>
      <c r="V18" s="281"/>
      <c r="W18" s="281"/>
      <c r="X18" s="60"/>
    </row>
    <row r="19" spans="1:24" ht="13.5" customHeight="1">
      <c r="A19" s="23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2" sqref="P22: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8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0" t="s">
        <v>492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L28" sqref="L28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8" t="s">
        <v>530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 ht="12.75">
      <c r="A17" s="250" t="s">
        <v>1461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4" ht="15" customHeight="1">
      <c r="A18" s="244" t="s">
        <v>294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1184</v>
      </c>
      <c r="N18" s="245" t="s">
        <v>1183</v>
      </c>
      <c r="O18" s="244" t="s">
        <v>1496</v>
      </c>
      <c r="P18" s="244" t="s">
        <v>416</v>
      </c>
      <c r="Q18" s="244"/>
      <c r="R18" s="244"/>
      <c r="S18" s="244"/>
      <c r="T18" s="244"/>
      <c r="U18" s="244"/>
      <c r="V18" s="244"/>
      <c r="W18" s="244" t="s">
        <v>295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4"/>
      <c r="X19" s="1"/>
    </row>
    <row r="20" spans="1:24" ht="12.75">
      <c r="A20" s="247">
        <v>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31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1">
        <v>1</v>
      </c>
      <c r="P21" s="150">
        <v>0</v>
      </c>
      <c r="Q21" s="161"/>
      <c r="R21" s="162"/>
      <c r="S21" s="162"/>
      <c r="T21" s="151">
        <v>5</v>
      </c>
      <c r="U21" s="31">
        <v>23</v>
      </c>
      <c r="V21" s="31">
        <v>0</v>
      </c>
      <c r="W21" s="31">
        <v>54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2"/>
      <c r="P22" s="153"/>
      <c r="Q22" s="156">
        <v>12</v>
      </c>
      <c r="R22" s="157">
        <v>3</v>
      </c>
      <c r="S22" s="157">
        <v>11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1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2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1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2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1466</v>
      </c>
      <c r="L27" s="119" t="s">
        <v>1566</v>
      </c>
      <c r="M27" s="146" t="str">
        <f>IF(ISBLANK(L27),0,VLOOKUP(L27,Spravochnik!$A$1:$B$85,2,FALSE))</f>
        <v>47</v>
      </c>
      <c r="N27" s="146" t="str">
        <f>IF(ISBLANK(L27),0,VLOOKUP(L27,Spravochnik!$A$1:$C$85,3,FALSE))</f>
        <v>155</v>
      </c>
      <c r="O27" s="74">
        <v>4</v>
      </c>
      <c r="P27" s="36">
        <v>0</v>
      </c>
      <c r="Q27" s="36">
        <v>12</v>
      </c>
      <c r="R27" s="36">
        <v>3</v>
      </c>
      <c r="S27" s="36">
        <v>11</v>
      </c>
      <c r="T27" s="36">
        <v>5</v>
      </c>
      <c r="U27" s="36">
        <v>23</v>
      </c>
      <c r="V27" s="36">
        <v>0</v>
      </c>
      <c r="W27" s="36">
        <v>54</v>
      </c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9" t="s">
        <v>411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2" sqref="P22: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8" t="s">
        <v>290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 ht="12.75">
      <c r="A17" s="175" t="s">
        <v>364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25.5" customHeight="1">
      <c r="A18" s="244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284</v>
      </c>
      <c r="Q18" s="244"/>
      <c r="R18" s="244"/>
      <c r="S18" s="244" t="s">
        <v>29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865</v>
      </c>
      <c r="R19" s="6" t="s">
        <v>286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P18">
      <selection activeCell="P22" sqref="P22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8" t="s">
        <v>1385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26" ht="12.75">
      <c r="A16" s="175" t="s">
        <v>364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1496</v>
      </c>
      <c r="P17" s="244" t="s">
        <v>420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3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1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8">
      <selection activeCell="Y22" sqref="Y22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75" t="s">
        <v>364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1496</v>
      </c>
      <c r="P17" s="244" t="s">
        <v>1202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3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1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12</v>
      </c>
      <c r="Q22" s="36">
        <v>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1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5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5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7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1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5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3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54</v>
      </c>
      <c r="Q35" s="36">
        <v>3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1</v>
      </c>
      <c r="X35" s="36">
        <v>2</v>
      </c>
      <c r="Y35" s="36">
        <v>0</v>
      </c>
      <c r="Z35" s="36">
        <v>1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8" t="s">
        <v>1494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</row>
    <row r="18" spans="1:18" ht="12.75">
      <c r="A18" s="250" t="s">
        <v>281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600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279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873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280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 t="s">
        <v>1567</v>
      </c>
      <c r="P31" s="287"/>
      <c r="Q31" s="287"/>
      <c r="S31" s="287" t="s">
        <v>1569</v>
      </c>
      <c r="T31" s="287"/>
      <c r="U31" s="287"/>
      <c r="W31" s="80"/>
    </row>
    <row r="32" spans="15:23" ht="12.75">
      <c r="O32" s="207" t="s">
        <v>1445</v>
      </c>
      <c r="P32" s="207"/>
      <c r="Q32" s="207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 t="s">
        <v>1568</v>
      </c>
      <c r="P34" s="287"/>
      <c r="Q34" s="287"/>
      <c r="S34" s="286">
        <v>41900</v>
      </c>
      <c r="T34" s="286"/>
      <c r="U34" s="286"/>
    </row>
    <row r="35" spans="15:21" ht="12.75">
      <c r="O35" s="207" t="s">
        <v>1446</v>
      </c>
      <c r="P35" s="207"/>
      <c r="Q35" s="207"/>
      <c r="S35" s="261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3</v>
      </c>
      <c r="F3" s="108"/>
      <c r="G3" s="108"/>
      <c r="H3" s="110">
        <f>SUM(H4:H8,H9,H18,H26,H30,H246,H374,H376,H380,H383,H385,H387,H409,H445,H452,H525,H594,H616,H621,H678,H735,H757)</f>
        <v>3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 МБОУ "Терновская ООШ"</v>
      </c>
      <c r="O4" s="117">
        <f ca="1">TODAY()</f>
        <v>41935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346281, Ростовская обл., Шолоховский р-н, х. Терновской, ул. Школьная, 20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34108453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2</v>
      </c>
      <c r="F678" s="108"/>
      <c r="G678" s="108"/>
      <c r="H678" s="110">
        <f>SUM(H679:H734)</f>
        <v>2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1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1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30" sqref="P3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2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11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6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5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3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7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5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4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Q24" sqref="Q24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3</v>
      </c>
      <c r="Q21" s="36">
        <v>0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8</v>
      </c>
      <c r="Q24" s="36">
        <v>0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8">
      <selection activeCell="T35" sqref="T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59" t="s">
        <v>301</v>
      </c>
      <c r="Q17" s="259" t="s">
        <v>339</v>
      </c>
      <c r="R17" s="244" t="s">
        <v>359</v>
      </c>
      <c r="S17" s="244"/>
      <c r="T17" s="244"/>
      <c r="U17" s="260" t="s">
        <v>494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302</v>
      </c>
      <c r="S18" s="265" t="s">
        <v>237</v>
      </c>
      <c r="T18" s="265" t="s">
        <v>591</v>
      </c>
      <c r="U18" s="263" t="s">
        <v>588</v>
      </c>
      <c r="V18" s="264"/>
      <c r="W18" s="263" t="s">
        <v>589</v>
      </c>
      <c r="X18" s="264"/>
      <c r="Y18" s="263" t="s">
        <v>593</v>
      </c>
      <c r="Z18" s="264"/>
      <c r="AA18" s="263" t="s">
        <v>594</v>
      </c>
      <c r="AB18" s="264"/>
      <c r="AC18" s="263" t="s">
        <v>595</v>
      </c>
      <c r="AD18" s="264"/>
      <c r="AE18" s="263" t="s">
        <v>596</v>
      </c>
      <c r="AF18" s="264"/>
      <c r="AG18" s="263" t="s">
        <v>367</v>
      </c>
      <c r="AH18" s="264"/>
      <c r="AI18" s="263" t="s">
        <v>368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12</v>
      </c>
      <c r="R22" s="54">
        <v>0</v>
      </c>
      <c r="S22" s="54">
        <v>0</v>
      </c>
      <c r="T22" s="54">
        <v>6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3</v>
      </c>
      <c r="R24" s="54">
        <v>0</v>
      </c>
      <c r="S24" s="54">
        <v>0</v>
      </c>
      <c r="T24" s="54">
        <v>2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11</v>
      </c>
      <c r="R25" s="54">
        <v>0</v>
      </c>
      <c r="S25" s="54">
        <v>0</v>
      </c>
      <c r="T25" s="54">
        <v>4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5</v>
      </c>
      <c r="R26" s="54">
        <v>0</v>
      </c>
      <c r="S26" s="54">
        <v>0</v>
      </c>
      <c r="T26" s="54">
        <v>3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5</v>
      </c>
      <c r="R27" s="54">
        <v>0</v>
      </c>
      <c r="S27" s="54">
        <v>0</v>
      </c>
      <c r="T27" s="54">
        <v>3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3</v>
      </c>
      <c r="R28" s="54">
        <v>0</v>
      </c>
      <c r="S28" s="54">
        <v>0</v>
      </c>
      <c r="T28" s="54">
        <v>2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7</v>
      </c>
      <c r="R29" s="54">
        <v>0</v>
      </c>
      <c r="S29" s="54">
        <v>0</v>
      </c>
      <c r="T29" s="54">
        <v>4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5</v>
      </c>
      <c r="R30" s="54">
        <v>0</v>
      </c>
      <c r="S30" s="54">
        <v>0</v>
      </c>
      <c r="T30" s="54">
        <v>2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3</v>
      </c>
      <c r="R31" s="54">
        <v>0</v>
      </c>
      <c r="S31" s="54">
        <v>0</v>
      </c>
      <c r="T31" s="54">
        <v>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54</v>
      </c>
      <c r="R35" s="54">
        <v>0</v>
      </c>
      <c r="S35" s="54">
        <v>0</v>
      </c>
      <c r="T35" s="54">
        <v>28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1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1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418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8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294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303</v>
      </c>
      <c r="Q18" s="244"/>
      <c r="R18" s="244" t="s">
        <v>656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47"/>
      <c r="C20" s="270"/>
      <c r="D20" s="24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13</v>
      </c>
      <c r="Q23" s="36">
        <v>7</v>
      </c>
      <c r="R23" s="36">
        <v>0</v>
      </c>
      <c r="S23" s="36">
        <v>12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11</v>
      </c>
      <c r="Q25" s="36">
        <v>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5</v>
      </c>
      <c r="Q26" s="36">
        <v>3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4</v>
      </c>
      <c r="Q27" s="36">
        <v>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2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8</v>
      </c>
      <c r="Q29" s="36">
        <v>4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5</v>
      </c>
      <c r="Q30" s="36">
        <v>3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3</v>
      </c>
      <c r="Q31" s="36">
        <v>2</v>
      </c>
      <c r="R31" s="36">
        <v>0</v>
      </c>
      <c r="S31" s="36">
        <v>0</v>
      </c>
      <c r="T31" s="36">
        <v>3</v>
      </c>
      <c r="U31" s="36">
        <v>0</v>
      </c>
      <c r="V31" s="36">
        <v>0</v>
      </c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655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54</v>
      </c>
      <c r="Q40" s="36">
        <v>28</v>
      </c>
      <c r="R40" s="36">
        <v>0</v>
      </c>
      <c r="S40" s="36">
        <v>12</v>
      </c>
      <c r="T40" s="36">
        <v>3</v>
      </c>
      <c r="U40" s="36">
        <v>0</v>
      </c>
      <c r="V40" s="36">
        <v>0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1461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4" t="s">
        <v>495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15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44" t="s">
        <v>341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1401</v>
      </c>
      <c r="Q18" s="244"/>
      <c r="R18" s="244" t="s">
        <v>1402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8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1497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Админ</cp:lastModifiedBy>
  <cp:lastPrinted>2014-09-22T15:08:23Z</cp:lastPrinted>
  <dcterms:created xsi:type="dcterms:W3CDTF">2003-03-26T09:58:27Z</dcterms:created>
  <dcterms:modified xsi:type="dcterms:W3CDTF">2014-10-23T11:44:39Z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